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" windowWidth="19032" windowHeight="124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<sst xmlns="http://schemas.openxmlformats.org/spreadsheetml/2006/main" count="58" uniqueCount="53">
  <si>
    <t xml:space="preserve"> BUDGET </t>
  </si>
  <si>
    <t xml:space="preserve"> $ CHANGE </t>
  </si>
  <si>
    <t xml:space="preserve"> % CHANGE  </t>
  </si>
  <si>
    <t>REVENUES</t>
  </si>
  <si>
    <t>PARK BENCHES</t>
  </si>
  <si>
    <t>RO500</t>
  </si>
  <si>
    <t>RO508</t>
  </si>
  <si>
    <t>CEREMONY FEES</t>
  </si>
  <si>
    <t>OFFICERS ROW RENTALS</t>
  </si>
  <si>
    <t>BINOCULAR REVENUE</t>
  </si>
  <si>
    <t>RO510</t>
  </si>
  <si>
    <t>RO511</t>
  </si>
  <si>
    <t>RO603</t>
  </si>
  <si>
    <t>BENCH DONATIONS</t>
  </si>
  <si>
    <t>RO900</t>
  </si>
  <si>
    <t>FORT WILLIAMS PARK  CAPITAL FUND</t>
  </si>
  <si>
    <t>ENTRANCE ROAD GUARDRAIL EXTENSION</t>
  </si>
  <si>
    <t>RO700</t>
  </si>
  <si>
    <t>BUDGET</t>
  </si>
  <si>
    <t>EXPENDITURES</t>
  </si>
  <si>
    <t>BATTERY BLAIR FEASIBILITY STUDY</t>
  </si>
  <si>
    <t>BUS/TROLLEY REVENUES</t>
  </si>
  <si>
    <t>RO800</t>
  </si>
  <si>
    <t>CLIFF WALK SAFETY IMPROVEMENTS</t>
  </si>
  <si>
    <t>GENERAL FUND CONTRIBUTION</t>
  </si>
  <si>
    <t>PEDESTRIAN IMPROVEMENTS</t>
  </si>
  <si>
    <t>ACTUAL</t>
  </si>
  <si>
    <t>FY 2013</t>
  </si>
  <si>
    <t>FY 2014</t>
  </si>
  <si>
    <t>ESTIMATED</t>
  </si>
  <si>
    <t>SITE FEES/GROUP USE FEES</t>
  </si>
  <si>
    <t>DONATION BOXES</t>
  </si>
  <si>
    <t xml:space="preserve">CONCESSION PROGRAM </t>
  </si>
  <si>
    <t>PERIMETER FENCING IMPROVEMENTS</t>
  </si>
  <si>
    <t xml:space="preserve"> </t>
  </si>
  <si>
    <t xml:space="preserve">RO337/338 </t>
  </si>
  <si>
    <t>SHELTER, SHIP C.,BANDSTAND &amp; GAZE.</t>
  </si>
  <si>
    <t>FY 2015 BUDGET PROPOSAL</t>
  </si>
  <si>
    <t>FY 2015</t>
  </si>
  <si>
    <t xml:space="preserve"> FY 14 TO 15 </t>
  </si>
  <si>
    <t>MASTER &amp; BUSINESS PLAN UPDATE</t>
  </si>
  <si>
    <t>BLEACHER IMPROVEMENTS - P&amp;E ONLY</t>
  </si>
  <si>
    <t xml:space="preserve">SHIP COVE PICNIC SLAB REHAB. </t>
  </si>
  <si>
    <t xml:space="preserve">POWERS ROAD/SHIP COVE IMPROV. </t>
  </si>
  <si>
    <t xml:space="preserve">WHEATLEY/OCEAN ROAD IMPROV. </t>
  </si>
  <si>
    <t>MISC. M.P. PROJECTS - TBD BY FWAC</t>
  </si>
  <si>
    <t xml:space="preserve">TOTAL </t>
  </si>
  <si>
    <t>TOTAL</t>
  </si>
  <si>
    <t>180' of new cable railing near Cliffside</t>
  </si>
  <si>
    <t>grading &amp; new pavement on Ship Cove Lot</t>
  </si>
  <si>
    <t>Notes</t>
  </si>
  <si>
    <t>Description</t>
  </si>
  <si>
    <t xml:space="preserve">SHIP COVE PARKING LOT PAVING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</si>
</sst>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3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164" fontId="0" fillId="0" borderId="0" xfId="42" applyNumberFormat="1" applyFont="1" applyAlignment="1">
      <alignment/>
    </xf>
    <xf numFmtId="165" fontId="0" fillId="0" borderId="0" xfId="57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4" fontId="0" fillId="0" borderId="0" xfId="0" applyNumberFormat="1" applyFont="1" applyAlignment="1">
      <alignment/>
    </xf>
    <xf numFmtId="4" fontId="0" fillId="0" borderId="0" xfId="42" applyNumberFormat="1" applyFont="1" applyAlignment="1">
      <alignment/>
    </xf>
    <xf numFmtId="0" fontId="0" fillId="0" borderId="0" xfId="0" applyFont="1" applyAlignment="1">
      <alignment/>
    </xf>
    <xf numFmtId="165" fontId="2" fillId="0" borderId="0" xfId="57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4" fontId="2" fillId="0" borderId="0" xfId="42" applyNumberFormat="1" applyFont="1" applyAlignment="1">
      <alignment/>
    </xf>
    <xf numFmtId="165" fontId="0" fillId="0" borderId="0" xfId="57" applyNumberFormat="1" applyFont="1" applyAlignment="1">
      <alignment horizontal="center"/>
    </xf>
    <xf numFmtId="0" fontId="0" fillId="0" borderId="0" xfId="0" applyAlignment="1">
      <alignment horizontal="center"/>
    </xf>
    <xf numFmtId="165" fontId="1" fillId="0" borderId="0" xfId="57" applyNumberFormat="1" applyFont="1" applyAlignment="1">
      <alignment horizontal="center"/>
    </xf>
    <xf numFmtId="41" fontId="0" fillId="0" borderId="0" xfId="0" applyNumberFormat="1" applyFont="1" applyFill="1" applyAlignment="1">
      <alignment horizontal="center"/>
    </xf>
    <xf numFmtId="41" fontId="0" fillId="0" borderId="0" xfId="42" applyNumberFormat="1" applyFont="1" applyAlignment="1">
      <alignment horizontal="center"/>
    </xf>
    <xf numFmtId="41" fontId="1" fillId="0" borderId="0" xfId="0" applyNumberFormat="1" applyFont="1" applyFill="1" applyAlignment="1">
      <alignment horizontal="center"/>
    </xf>
    <xf numFmtId="41" fontId="1" fillId="0" borderId="0" xfId="42" applyNumberFormat="1" applyFont="1" applyAlignment="1">
      <alignment horizontal="center"/>
    </xf>
    <xf numFmtId="41" fontId="0" fillId="0" borderId="0" xfId="0" applyNumberFormat="1" applyFont="1" applyAlignment="1">
      <alignment horizontal="center"/>
    </xf>
    <xf numFmtId="4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0" xfId="0" applyFont="1" applyFill="1" applyAlignment="1">
      <alignment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1"/>
  <sheetViews>
    <sheetView tabSelected="1" zoomScalePageLayoutView="0" workbookViewId="0" topLeftCell="A2">
      <selection activeCell="F13" sqref="F13"/>
    </sheetView>
  </sheetViews>
  <sheetFormatPr defaultColWidth="9.140625" defaultRowHeight="12.75"/>
  <cols>
    <col min="1" max="1" width="10.8515625" style="0" bestFit="1" customWidth="1"/>
    <col min="2" max="2" width="38.8515625" style="0" customWidth="1"/>
    <col min="3" max="3" width="11.28125" style="0" customWidth="1"/>
    <col min="4" max="4" width="10.28125" style="0" bestFit="1" customWidth="1"/>
    <col min="5" max="5" width="11.28125" style="0" bestFit="1" customWidth="1"/>
    <col min="6" max="6" width="11.57421875" style="0" bestFit="1" customWidth="1"/>
    <col min="7" max="7" width="10.140625" style="0" bestFit="1" customWidth="1"/>
    <col min="8" max="9" width="12.7109375" style="0" bestFit="1" customWidth="1"/>
  </cols>
  <sheetData>
    <row r="2" spans="1:9" ht="12.75">
      <c r="A2" s="2">
        <v>865</v>
      </c>
      <c r="B2" s="1" t="s">
        <v>15</v>
      </c>
      <c r="C2" s="2" t="s">
        <v>0</v>
      </c>
      <c r="D2" s="2" t="s">
        <v>26</v>
      </c>
      <c r="E2" s="2" t="s">
        <v>18</v>
      </c>
      <c r="F2" s="1" t="s">
        <v>29</v>
      </c>
      <c r="G2" s="2" t="s">
        <v>0</v>
      </c>
      <c r="H2" s="2" t="s">
        <v>1</v>
      </c>
      <c r="I2" s="27" t="s">
        <v>2</v>
      </c>
    </row>
    <row r="3" spans="1:9" ht="12.75">
      <c r="A3" s="1"/>
      <c r="B3" s="1" t="s">
        <v>37</v>
      </c>
      <c r="C3" s="2" t="s">
        <v>27</v>
      </c>
      <c r="D3" s="2" t="s">
        <v>27</v>
      </c>
      <c r="E3" s="2" t="s">
        <v>28</v>
      </c>
      <c r="F3" s="2" t="s">
        <v>28</v>
      </c>
      <c r="G3" s="2" t="s">
        <v>38</v>
      </c>
      <c r="H3" s="2" t="s">
        <v>39</v>
      </c>
      <c r="I3" s="2" t="s">
        <v>39</v>
      </c>
    </row>
    <row r="4" spans="1:9" ht="12.75">
      <c r="A4" s="3"/>
      <c r="B4" s="30" t="s">
        <v>3</v>
      </c>
      <c r="C4" s="3"/>
      <c r="F4" s="4"/>
      <c r="G4" s="3"/>
      <c r="H4" s="5"/>
      <c r="I4" s="6"/>
    </row>
    <row r="5" spans="1:10" ht="12.75">
      <c r="A5" s="7" t="s">
        <v>35</v>
      </c>
      <c r="B5" s="31" t="s">
        <v>8</v>
      </c>
      <c r="C5" s="20">
        <v>45000</v>
      </c>
      <c r="D5" s="28">
        <v>49253</v>
      </c>
      <c r="E5" s="20">
        <v>45000</v>
      </c>
      <c r="F5" s="20">
        <v>49000</v>
      </c>
      <c r="G5" s="20">
        <v>50000</v>
      </c>
      <c r="H5" s="21">
        <f>SUM(G5-E5)</f>
        <v>5000</v>
      </c>
      <c r="I5" s="17">
        <f>SUM(H5/E5)</f>
        <v>0.1111111111111111</v>
      </c>
      <c r="J5" s="18"/>
    </row>
    <row r="6" spans="1:10" ht="12.75">
      <c r="A6" s="7" t="s">
        <v>5</v>
      </c>
      <c r="B6" s="31" t="s">
        <v>9</v>
      </c>
      <c r="C6" s="20">
        <v>900</v>
      </c>
      <c r="D6" s="28">
        <v>349</v>
      </c>
      <c r="E6" s="20">
        <v>1000</v>
      </c>
      <c r="F6" s="20">
        <v>800</v>
      </c>
      <c r="G6" s="20">
        <v>800</v>
      </c>
      <c r="H6" s="21">
        <f>SUM(G6-E6)</f>
        <v>-200</v>
      </c>
      <c r="I6" s="17">
        <f aca="true" t="shared" si="0" ref="I6:I34">SUM(H6/E6)</f>
        <v>-0.2</v>
      </c>
      <c r="J6" s="18"/>
    </row>
    <row r="7" spans="1:10" ht="12.75">
      <c r="A7" s="7" t="s">
        <v>6</v>
      </c>
      <c r="B7" s="31" t="s">
        <v>7</v>
      </c>
      <c r="C7" s="20">
        <v>3000</v>
      </c>
      <c r="D7" s="28">
        <v>3400</v>
      </c>
      <c r="E7" s="20">
        <v>3000</v>
      </c>
      <c r="F7" s="20">
        <v>3400</v>
      </c>
      <c r="G7" s="20">
        <v>3500</v>
      </c>
      <c r="H7" s="21">
        <f>SUM(G7-E7)</f>
        <v>500</v>
      </c>
      <c r="I7" s="17">
        <f t="shared" si="0"/>
        <v>0.16666666666666666</v>
      </c>
      <c r="J7" s="18"/>
    </row>
    <row r="8" spans="1:10" ht="12.75">
      <c r="A8" s="7" t="s">
        <v>10</v>
      </c>
      <c r="B8" s="31" t="s">
        <v>36</v>
      </c>
      <c r="C8" s="20">
        <v>18000</v>
      </c>
      <c r="D8" s="28">
        <v>18809</v>
      </c>
      <c r="E8" s="20">
        <v>20000</v>
      </c>
      <c r="F8" s="20">
        <v>19000</v>
      </c>
      <c r="G8" s="20">
        <v>19000</v>
      </c>
      <c r="H8" s="21">
        <f>SUM(G8-E8)</f>
        <v>-1000</v>
      </c>
      <c r="I8" s="17">
        <f t="shared" si="0"/>
        <v>-0.05</v>
      </c>
      <c r="J8" s="18"/>
    </row>
    <row r="9" spans="1:10" ht="12.75">
      <c r="A9" s="7" t="s">
        <v>11</v>
      </c>
      <c r="B9" s="31" t="s">
        <v>30</v>
      </c>
      <c r="C9" s="20">
        <v>32000</v>
      </c>
      <c r="D9" s="28">
        <v>33113</v>
      </c>
      <c r="E9" s="20">
        <v>33000</v>
      </c>
      <c r="F9" s="20">
        <v>32000</v>
      </c>
      <c r="G9" s="20">
        <v>33000</v>
      </c>
      <c r="H9" s="21">
        <f>SUM(G9-E9)</f>
        <v>0</v>
      </c>
      <c r="I9" s="17">
        <f t="shared" si="0"/>
        <v>0</v>
      </c>
      <c r="J9" s="18"/>
    </row>
    <row r="10" spans="1:11" ht="12.75">
      <c r="A10" s="7" t="s">
        <v>12</v>
      </c>
      <c r="B10" s="31" t="s">
        <v>13</v>
      </c>
      <c r="C10" s="20"/>
      <c r="D10" s="28"/>
      <c r="E10" s="20"/>
      <c r="F10" s="20"/>
      <c r="G10" s="20"/>
      <c r="H10" s="21"/>
      <c r="I10" s="17"/>
      <c r="J10" s="18"/>
      <c r="K10" s="5">
        <f>SUM(J10-H10)</f>
        <v>0</v>
      </c>
    </row>
    <row r="11" spans="1:10" ht="12.75">
      <c r="A11" s="7" t="s">
        <v>17</v>
      </c>
      <c r="B11" s="31" t="s">
        <v>32</v>
      </c>
      <c r="C11" s="20">
        <v>15795</v>
      </c>
      <c r="D11" s="28">
        <v>7545</v>
      </c>
      <c r="E11" s="20">
        <v>15000</v>
      </c>
      <c r="F11" s="20">
        <v>15000</v>
      </c>
      <c r="G11" s="20">
        <v>15000</v>
      </c>
      <c r="H11" s="21">
        <f>SUM(G11-E11)</f>
        <v>0</v>
      </c>
      <c r="I11" s="17">
        <f t="shared" si="0"/>
        <v>0</v>
      </c>
      <c r="J11" s="18"/>
    </row>
    <row r="12" spans="1:10" ht="12.75">
      <c r="A12" s="7" t="s">
        <v>22</v>
      </c>
      <c r="B12" s="31" t="s">
        <v>21</v>
      </c>
      <c r="C12" s="20">
        <v>25000</v>
      </c>
      <c r="D12" s="28">
        <v>26675</v>
      </c>
      <c r="E12" s="20">
        <v>27000</v>
      </c>
      <c r="F12" s="20">
        <v>32000</v>
      </c>
      <c r="G12" s="20">
        <v>33000</v>
      </c>
      <c r="H12" s="21">
        <f>SUM(G12-E12)</f>
        <v>6000</v>
      </c>
      <c r="I12" s="17">
        <f t="shared" si="0"/>
        <v>0.2222222222222222</v>
      </c>
      <c r="J12" s="18"/>
    </row>
    <row r="13" spans="1:10" ht="12.75">
      <c r="A13" s="7" t="s">
        <v>14</v>
      </c>
      <c r="B13" s="31" t="s">
        <v>31</v>
      </c>
      <c r="C13" s="20">
        <v>8000</v>
      </c>
      <c r="D13" s="28">
        <v>12016</v>
      </c>
      <c r="E13" s="20">
        <v>10000</v>
      </c>
      <c r="F13" s="20">
        <v>12000</v>
      </c>
      <c r="G13" s="20">
        <v>12000</v>
      </c>
      <c r="H13" s="21">
        <f>SUM(G13-E13)</f>
        <v>2000</v>
      </c>
      <c r="I13" s="17">
        <f t="shared" si="0"/>
        <v>0.2</v>
      </c>
      <c r="J13" s="18"/>
    </row>
    <row r="14" spans="1:10" ht="12.75">
      <c r="A14" s="7"/>
      <c r="B14" s="31"/>
      <c r="C14" s="20"/>
      <c r="D14" s="28"/>
      <c r="E14" s="20"/>
      <c r="F14" s="20"/>
      <c r="G14" s="20"/>
      <c r="H14" s="21"/>
      <c r="I14" s="17"/>
      <c r="J14" s="18"/>
    </row>
    <row r="15" spans="1:10" ht="12.75">
      <c r="A15" s="7"/>
      <c r="B15" s="30" t="s">
        <v>46</v>
      </c>
      <c r="C15" s="22">
        <f>SUM(C5:C13)</f>
        <v>147695</v>
      </c>
      <c r="D15" s="29">
        <f>SUM(D5:D13)</f>
        <v>151160</v>
      </c>
      <c r="E15" s="22">
        <f>SUM(E5:E14)</f>
        <v>154000</v>
      </c>
      <c r="F15" s="22">
        <f>SUM(F5:F13)</f>
        <v>163200</v>
      </c>
      <c r="G15" s="22">
        <f>SUM(G5:G14)</f>
        <v>166300</v>
      </c>
      <c r="H15" s="23">
        <f>SUM(G15-E15)</f>
        <v>12300</v>
      </c>
      <c r="I15" s="19">
        <f t="shared" si="0"/>
        <v>0.07987012987012987</v>
      </c>
      <c r="J15" s="18"/>
    </row>
    <row r="16" spans="1:10" ht="12.75">
      <c r="A16" s="7"/>
      <c r="B16" s="30"/>
      <c r="C16" s="22"/>
      <c r="E16" s="22"/>
      <c r="F16" s="22"/>
      <c r="G16" s="22"/>
      <c r="H16" s="23"/>
      <c r="I16" s="17"/>
      <c r="J16" s="18"/>
    </row>
    <row r="17" spans="1:10" ht="12.75">
      <c r="A17" s="7"/>
      <c r="B17" s="30"/>
      <c r="C17" s="22"/>
      <c r="E17" s="22"/>
      <c r="F17" s="22"/>
      <c r="G17" s="22"/>
      <c r="H17" s="23"/>
      <c r="I17" s="17"/>
      <c r="J17" s="18"/>
    </row>
    <row r="18" spans="1:10" ht="12.75">
      <c r="A18" s="8"/>
      <c r="B18" s="30" t="s">
        <v>19</v>
      </c>
      <c r="C18" s="20"/>
      <c r="E18" s="20"/>
      <c r="F18" s="20"/>
      <c r="G18" s="20"/>
      <c r="H18" s="21"/>
      <c r="I18" s="17"/>
      <c r="J18" s="18"/>
    </row>
    <row r="19" spans="1:10" ht="12.75">
      <c r="A19" s="9">
        <v>4005</v>
      </c>
      <c r="B19" t="s">
        <v>40</v>
      </c>
      <c r="C19" s="24"/>
      <c r="D19" s="25"/>
      <c r="E19" s="24"/>
      <c r="F19" s="24"/>
      <c r="G19" s="24"/>
      <c r="H19" s="21"/>
      <c r="I19" s="17"/>
      <c r="J19" s="18"/>
    </row>
    <row r="20" spans="1:10" ht="12.75">
      <c r="A20" s="9">
        <v>4006</v>
      </c>
      <c r="B20" t="s">
        <v>45</v>
      </c>
      <c r="C20" s="24">
        <v>20000</v>
      </c>
      <c r="D20" s="24">
        <v>10256</v>
      </c>
      <c r="E20" s="24">
        <v>20000</v>
      </c>
      <c r="F20" s="20">
        <v>10000</v>
      </c>
      <c r="G20" s="24">
        <v>15000</v>
      </c>
      <c r="H20" s="21">
        <f aca="true" t="shared" si="1" ref="H20:H34">SUM(G20-E20)</f>
        <v>-5000</v>
      </c>
      <c r="I20" s="17">
        <f t="shared" si="0"/>
        <v>-0.25</v>
      </c>
      <c r="J20" s="18"/>
    </row>
    <row r="21" spans="1:10" ht="12.75">
      <c r="A21" s="9">
        <v>4015</v>
      </c>
      <c r="B21" s="32" t="s">
        <v>20</v>
      </c>
      <c r="C21" s="24">
        <v>200</v>
      </c>
      <c r="D21" s="24">
        <v>375</v>
      </c>
      <c r="E21" s="24"/>
      <c r="F21" s="24"/>
      <c r="G21" s="24"/>
      <c r="H21" s="21">
        <f t="shared" si="1"/>
        <v>0</v>
      </c>
      <c r="I21" s="17"/>
      <c r="J21" s="18"/>
    </row>
    <row r="22" spans="1:10" ht="12.75">
      <c r="A22" s="9">
        <v>4016</v>
      </c>
      <c r="B22" s="32" t="s">
        <v>4</v>
      </c>
      <c r="C22" s="24">
        <v>500</v>
      </c>
      <c r="D22" s="24"/>
      <c r="E22" s="24">
        <v>100</v>
      </c>
      <c r="F22" s="24">
        <v>544</v>
      </c>
      <c r="G22" s="24"/>
      <c r="H22" s="21">
        <f t="shared" si="1"/>
        <v>-100</v>
      </c>
      <c r="I22" s="17"/>
      <c r="J22" s="18"/>
    </row>
    <row r="23" spans="1:10" ht="12.75">
      <c r="A23" s="9">
        <v>4017</v>
      </c>
      <c r="B23" s="32" t="s">
        <v>41</v>
      </c>
      <c r="C23" s="24"/>
      <c r="D23" s="24"/>
      <c r="E23" s="24"/>
      <c r="F23" s="24"/>
      <c r="G23" s="24">
        <v>8500</v>
      </c>
      <c r="H23" s="21">
        <f>SUM(G23-E23)</f>
        <v>8500</v>
      </c>
      <c r="I23" s="17"/>
      <c r="J23" s="18"/>
    </row>
    <row r="24" spans="1:10" ht="12.75">
      <c r="A24" s="9">
        <v>4018</v>
      </c>
      <c r="B24" s="32" t="s">
        <v>33</v>
      </c>
      <c r="C24" s="24"/>
      <c r="D24" s="24"/>
      <c r="E24" s="24">
        <v>45000</v>
      </c>
      <c r="F24" s="24">
        <v>36620</v>
      </c>
      <c r="G24" s="24"/>
      <c r="H24" s="21">
        <f t="shared" si="1"/>
        <v>-45000</v>
      </c>
      <c r="I24" s="17"/>
      <c r="J24" s="18"/>
    </row>
    <row r="25" spans="1:10" ht="12.75">
      <c r="A25" s="9">
        <v>4020</v>
      </c>
      <c r="B25" s="32" t="s">
        <v>16</v>
      </c>
      <c r="C25" s="24"/>
      <c r="D25" s="24"/>
      <c r="E25" s="24"/>
      <c r="F25" s="24"/>
      <c r="G25" s="24"/>
      <c r="H25" s="21">
        <f t="shared" si="1"/>
        <v>0</v>
      </c>
      <c r="I25" s="17"/>
      <c r="J25" s="18"/>
    </row>
    <row r="26" spans="1:10" ht="12.75">
      <c r="A26" s="9">
        <v>4021</v>
      </c>
      <c r="B26" s="32" t="s">
        <v>25</v>
      </c>
      <c r="C26" s="24"/>
      <c r="D26" s="24"/>
      <c r="E26" s="24"/>
      <c r="F26" s="24"/>
      <c r="G26" s="24"/>
      <c r="H26" s="21">
        <f t="shared" si="1"/>
        <v>0</v>
      </c>
      <c r="I26" s="17"/>
      <c r="J26" s="18"/>
    </row>
    <row r="27" spans="1:10" ht="12.75">
      <c r="A27" s="9">
        <v>4022</v>
      </c>
      <c r="B27" s="32" t="s">
        <v>23</v>
      </c>
      <c r="C27" s="24">
        <v>16000</v>
      </c>
      <c r="D27" s="24">
        <v>18175</v>
      </c>
      <c r="E27" s="24">
        <v>23000</v>
      </c>
      <c r="F27" s="24">
        <v>24175</v>
      </c>
      <c r="G27" s="24">
        <v>23000</v>
      </c>
      <c r="H27" s="21">
        <f t="shared" si="1"/>
        <v>0</v>
      </c>
      <c r="I27" s="17">
        <f t="shared" si="0"/>
        <v>0</v>
      </c>
      <c r="J27" s="18"/>
    </row>
    <row r="28" spans="1:10" ht="12.75">
      <c r="A28" s="9">
        <v>4025</v>
      </c>
      <c r="B28" s="32" t="s">
        <v>52</v>
      </c>
      <c r="C28" s="24">
        <v>75000</v>
      </c>
      <c r="D28" s="24">
        <v>88285</v>
      </c>
      <c r="E28" s="24">
        <v>8000</v>
      </c>
      <c r="F28" s="24">
        <v>8000</v>
      </c>
      <c r="G28" s="24">
        <v>32000</v>
      </c>
      <c r="H28" s="21">
        <f t="shared" si="1"/>
        <v>24000</v>
      </c>
      <c r="I28" s="17">
        <f t="shared" si="0"/>
        <v>3</v>
      </c>
      <c r="J28" s="18"/>
    </row>
    <row r="29" spans="1:10" ht="12.75">
      <c r="A29" s="9">
        <v>4026</v>
      </c>
      <c r="B29" s="32" t="s">
        <v>42</v>
      </c>
      <c r="C29" s="24">
        <v>35000</v>
      </c>
      <c r="D29" s="24">
        <v>33588</v>
      </c>
      <c r="E29" s="24">
        <v>2000</v>
      </c>
      <c r="F29" s="24">
        <v>2164</v>
      </c>
      <c r="G29" s="24"/>
      <c r="H29" s="21">
        <f t="shared" si="1"/>
        <v>-2000</v>
      </c>
      <c r="I29" s="17">
        <f t="shared" si="0"/>
        <v>-1</v>
      </c>
      <c r="J29" s="18"/>
    </row>
    <row r="30" spans="1:10" ht="12.75">
      <c r="A30" s="9">
        <v>4027</v>
      </c>
      <c r="B30" s="32" t="s">
        <v>43</v>
      </c>
      <c r="C30" s="24">
        <v>62000</v>
      </c>
      <c r="D30" s="24">
        <v>49864</v>
      </c>
      <c r="E30" s="20">
        <v>15000</v>
      </c>
      <c r="F30" s="24">
        <v>12800</v>
      </c>
      <c r="G30" s="20"/>
      <c r="H30" s="21">
        <f t="shared" si="1"/>
        <v>-15000</v>
      </c>
      <c r="I30" s="17">
        <f t="shared" si="0"/>
        <v>-1</v>
      </c>
      <c r="J30" s="18"/>
    </row>
    <row r="31" spans="1:10" ht="12.75">
      <c r="A31" s="9">
        <v>4030</v>
      </c>
      <c r="B31" s="32" t="s">
        <v>44</v>
      </c>
      <c r="C31" s="24"/>
      <c r="D31" s="24"/>
      <c r="E31" s="20">
        <v>52000</v>
      </c>
      <c r="F31" s="24">
        <v>60000</v>
      </c>
      <c r="G31" s="20"/>
      <c r="H31" s="21">
        <f t="shared" si="1"/>
        <v>-52000</v>
      </c>
      <c r="I31" s="17">
        <f t="shared" si="0"/>
        <v>-1</v>
      </c>
      <c r="J31" s="18"/>
    </row>
    <row r="32" spans="1:10" ht="12.75">
      <c r="A32" s="9">
        <v>6010</v>
      </c>
      <c r="B32" s="32" t="s">
        <v>24</v>
      </c>
      <c r="C32" s="24">
        <v>6261</v>
      </c>
      <c r="D32" s="24">
        <v>6261</v>
      </c>
      <c r="E32" s="24">
        <v>4950</v>
      </c>
      <c r="F32" s="24">
        <v>6261</v>
      </c>
      <c r="G32" s="24">
        <f>SUM(G19:G31)*0.03</f>
        <v>2355</v>
      </c>
      <c r="H32" s="21">
        <f t="shared" si="1"/>
        <v>-2595</v>
      </c>
      <c r="I32" s="17">
        <f t="shared" si="0"/>
        <v>-0.5242424242424243</v>
      </c>
      <c r="J32" s="18"/>
    </row>
    <row r="33" spans="1:10" ht="12.75">
      <c r="A33" s="12"/>
      <c r="B33" s="33"/>
      <c r="C33" s="24"/>
      <c r="D33" s="24"/>
      <c r="E33" s="24"/>
      <c r="F33" s="24"/>
      <c r="G33" s="24"/>
      <c r="H33" s="23">
        <f t="shared" si="1"/>
        <v>0</v>
      </c>
      <c r="I33" s="17"/>
      <c r="J33" s="18"/>
    </row>
    <row r="34" spans="1:10" ht="12.75">
      <c r="A34" s="12"/>
      <c r="B34" s="33" t="s">
        <v>47</v>
      </c>
      <c r="C34" s="25">
        <f>SUM(C19:C32)</f>
        <v>214961</v>
      </c>
      <c r="D34" s="25">
        <f>SUM(D19:D32)</f>
        <v>206804</v>
      </c>
      <c r="E34" s="25">
        <f>SUM(E19:E32)</f>
        <v>170050</v>
      </c>
      <c r="F34" s="25">
        <f>SUM(F19:F32)</f>
        <v>160564</v>
      </c>
      <c r="G34" s="25">
        <f>SUM(G19:G32)</f>
        <v>80855</v>
      </c>
      <c r="H34" s="23">
        <f t="shared" si="1"/>
        <v>-89195</v>
      </c>
      <c r="I34" s="19">
        <f t="shared" si="0"/>
        <v>-0.5245221993531314</v>
      </c>
      <c r="J34" s="18"/>
    </row>
    <row r="35" spans="1:10" ht="13.5">
      <c r="A35" s="34" t="s">
        <v>50</v>
      </c>
      <c r="B35" s="26" t="s">
        <v>51</v>
      </c>
      <c r="C35" s="26"/>
      <c r="D35" s="14"/>
      <c r="E35" s="14"/>
      <c r="F35" s="14"/>
      <c r="G35" s="14"/>
      <c r="H35" s="16"/>
      <c r="I35" s="13"/>
      <c r="J35" s="18"/>
    </row>
    <row r="36" spans="1:10" ht="13.5">
      <c r="A36" s="26">
        <v>4022</v>
      </c>
      <c r="B36" s="26" t="s">
        <v>48</v>
      </c>
      <c r="C36" s="15"/>
      <c r="D36" s="14" t="s">
        <v>34</v>
      </c>
      <c r="E36" s="14"/>
      <c r="F36" s="14"/>
      <c r="G36" s="14"/>
      <c r="H36" s="16"/>
      <c r="I36" s="13"/>
      <c r="J36" s="18"/>
    </row>
    <row r="37" spans="1:9" ht="13.5">
      <c r="A37" s="26">
        <v>4025</v>
      </c>
      <c r="B37" s="26" t="s">
        <v>49</v>
      </c>
      <c r="C37" s="15" t="s">
        <v>34</v>
      </c>
      <c r="D37" s="14"/>
      <c r="E37" s="14"/>
      <c r="F37" s="14"/>
      <c r="G37" s="14"/>
      <c r="H37" s="16"/>
      <c r="I37" s="13"/>
    </row>
    <row r="38" spans="1:9" ht="12.75">
      <c r="A38" s="12"/>
      <c r="B38" s="12"/>
      <c r="C38" s="12"/>
      <c r="D38" s="10"/>
      <c r="E38" s="10"/>
      <c r="F38" s="10"/>
      <c r="G38" s="10"/>
      <c r="H38" s="11"/>
      <c r="I38" s="6"/>
    </row>
    <row r="39" spans="1:9" ht="12.75">
      <c r="A39" s="12"/>
      <c r="B39" s="12"/>
      <c r="C39" s="12"/>
      <c r="D39" s="10"/>
      <c r="E39" s="10"/>
      <c r="F39" s="10"/>
      <c r="G39" s="10"/>
      <c r="H39" s="11"/>
      <c r="I39" s="6"/>
    </row>
    <row r="40" spans="1:9" ht="12.75">
      <c r="A40" s="12"/>
      <c r="B40" s="12"/>
      <c r="C40" s="12"/>
      <c r="D40" s="10"/>
      <c r="E40" s="10"/>
      <c r="F40" s="10"/>
      <c r="G40" s="10"/>
      <c r="H40" s="11"/>
      <c r="I40" s="6"/>
    </row>
    <row r="41" spans="1:9" ht="12.75">
      <c r="A41" s="12"/>
      <c r="B41" s="12"/>
      <c r="C41" s="12"/>
      <c r="D41" s="10"/>
      <c r="E41" s="10"/>
      <c r="F41" s="10"/>
      <c r="G41" s="10"/>
      <c r="H41" s="11"/>
      <c r="I41" s="6"/>
    </row>
  </sheetData>
  <sheetProtection/>
  <printOptions/>
  <pageMargins left="0.75" right="0.2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Cape Elizabeth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</dc:creator>
  <cp:keywords/>
  <dc:description/>
  <cp:lastModifiedBy>Robert Malley</cp:lastModifiedBy>
  <cp:lastPrinted>2013-12-16T17:10:30Z</cp:lastPrinted>
  <dcterms:created xsi:type="dcterms:W3CDTF">2011-02-15T18:36:26Z</dcterms:created>
  <dcterms:modified xsi:type="dcterms:W3CDTF">2014-01-07T20:39:22Z</dcterms:modified>
  <cp:category/>
  <cp:version/>
  <cp:contentType/>
  <cp:contentStatus/>
</cp:coreProperties>
</file>